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6485" windowHeight="9315"/>
  </bookViews>
  <sheets>
    <sheet name="2016" sheetId="12" r:id="rId1"/>
  </sheets>
  <externalReferences>
    <externalReference r:id="rId2"/>
  </externalReferences>
  <definedNames>
    <definedName name="_xlnm.Print_Titles" localSheetId="0">'2016'!$5:$5</definedName>
    <definedName name="_xlnm.Print_Area" localSheetId="0">'2016'!$A$1:$F$54</definedName>
  </definedNames>
  <calcPr calcId="125725"/>
</workbook>
</file>

<file path=xl/calcChain.xml><?xml version="1.0" encoding="utf-8"?>
<calcChain xmlns="http://schemas.openxmlformats.org/spreadsheetml/2006/main">
  <c r="F49" i="12"/>
  <c r="E49"/>
  <c r="D49"/>
  <c r="C49"/>
  <c r="A49"/>
  <c r="F48"/>
  <c r="E48"/>
  <c r="D48"/>
  <c r="C48"/>
  <c r="A48"/>
  <c r="F47"/>
  <c r="E47"/>
  <c r="D47"/>
  <c r="C47"/>
  <c r="A47"/>
  <c r="F46"/>
  <c r="E46"/>
  <c r="D46"/>
  <c r="C46"/>
  <c r="A46"/>
  <c r="F45"/>
  <c r="E45"/>
  <c r="D45"/>
  <c r="C45"/>
  <c r="A45"/>
  <c r="F44"/>
  <c r="C44"/>
  <c r="A44"/>
  <c r="F43"/>
  <c r="E43"/>
  <c r="D43"/>
  <c r="C43"/>
  <c r="A43"/>
  <c r="F42"/>
  <c r="C42"/>
  <c r="A42"/>
  <c r="F41"/>
  <c r="E41"/>
  <c r="D41"/>
  <c r="C41"/>
  <c r="A41"/>
  <c r="F40"/>
  <c r="E40"/>
  <c r="D40"/>
  <c r="C40"/>
  <c r="A40"/>
  <c r="F39"/>
  <c r="E39"/>
  <c r="D39"/>
  <c r="C39"/>
  <c r="A39"/>
  <c r="F38"/>
  <c r="E38"/>
  <c r="D38"/>
  <c r="C38"/>
  <c r="A38"/>
  <c r="F37"/>
  <c r="E37"/>
  <c r="D37"/>
  <c r="C37"/>
  <c r="A37"/>
  <c r="F36"/>
  <c r="E36"/>
  <c r="D36"/>
  <c r="C36"/>
  <c r="A36"/>
  <c r="F35"/>
  <c r="E35"/>
  <c r="D35"/>
  <c r="C35"/>
  <c r="A35"/>
  <c r="F34"/>
  <c r="C34"/>
  <c r="A34"/>
  <c r="F33"/>
  <c r="E33"/>
  <c r="D33"/>
  <c r="C33"/>
  <c r="A33"/>
  <c r="F32"/>
  <c r="E32"/>
  <c r="D32"/>
  <c r="C32"/>
  <c r="A32"/>
  <c r="F31"/>
  <c r="E31"/>
  <c r="D31"/>
  <c r="C31"/>
  <c r="A31"/>
  <c r="F30"/>
  <c r="E30"/>
  <c r="D30"/>
  <c r="C30"/>
  <c r="A30"/>
  <c r="F29"/>
  <c r="E29"/>
  <c r="D29"/>
  <c r="C29"/>
  <c r="A29"/>
  <c r="F28"/>
  <c r="E28"/>
  <c r="D28"/>
  <c r="C28"/>
  <c r="A28"/>
  <c r="F27"/>
  <c r="E27"/>
  <c r="D27"/>
  <c r="C27"/>
  <c r="A27"/>
  <c r="F26"/>
  <c r="E26"/>
  <c r="D26"/>
  <c r="C26"/>
  <c r="A26"/>
  <c r="F25"/>
  <c r="E25"/>
  <c r="D25"/>
  <c r="C25"/>
  <c r="A25"/>
  <c r="F24"/>
  <c r="E24"/>
  <c r="D24"/>
  <c r="C24"/>
  <c r="A24"/>
  <c r="F23"/>
  <c r="E23"/>
  <c r="D23"/>
  <c r="C23"/>
  <c r="A23"/>
  <c r="F22"/>
  <c r="E22"/>
  <c r="D22"/>
  <c r="C22"/>
  <c r="A22"/>
  <c r="F21"/>
  <c r="E21"/>
  <c r="D21"/>
  <c r="C21"/>
  <c r="A21"/>
  <c r="F20"/>
  <c r="E20"/>
  <c r="D20"/>
  <c r="C20"/>
  <c r="A20"/>
  <c r="F19"/>
  <c r="E19"/>
  <c r="D19"/>
  <c r="C19"/>
  <c r="A19"/>
  <c r="F18"/>
  <c r="F50" s="1"/>
  <c r="C18"/>
  <c r="A18"/>
  <c r="F14"/>
  <c r="A14"/>
  <c r="F13"/>
  <c r="A13"/>
  <c r="F12"/>
  <c r="A12"/>
  <c r="F11"/>
  <c r="A11"/>
  <c r="F10"/>
  <c r="A10"/>
  <c r="F9"/>
  <c r="A9"/>
  <c r="F8"/>
  <c r="A8"/>
  <c r="F7"/>
  <c r="F15" s="1"/>
  <c r="A7"/>
  <c r="F5"/>
  <c r="F4"/>
  <c r="F3"/>
  <c r="F52" l="1"/>
  <c r="F53" s="1"/>
  <c r="F51"/>
</calcChain>
</file>

<file path=xl/sharedStrings.xml><?xml version="1.0" encoding="utf-8"?>
<sst xmlns="http://schemas.openxmlformats.org/spreadsheetml/2006/main" count="16" uniqueCount="15">
  <si>
    <t>Ед. изм.</t>
  </si>
  <si>
    <t>Месяц</t>
  </si>
  <si>
    <t>Гагарина 20</t>
  </si>
  <si>
    <t>ФИНАНСОВЫЙ РЕЗУЛЬТАТ 2016 ГОД</t>
  </si>
  <si>
    <t>Переходящие остатки денежных средств на начало периода (Финансовый результат 2015 год):</t>
  </si>
  <si>
    <t>Начислено денежных средств:</t>
  </si>
  <si>
    <t>Оплачено денежных средств:</t>
  </si>
  <si>
    <t>Выполненные  работы (оказанные услуги) по содержанию общего имущества и текущему ремонту за 2016 год</t>
  </si>
  <si>
    <t>И Т О Г О:</t>
  </si>
  <si>
    <t>9. Текущий ремонт (наименование работ)</t>
  </si>
  <si>
    <t>Объем</t>
  </si>
  <si>
    <t>Сумма, руб.</t>
  </si>
  <si>
    <t>ИТОГО РАСХОДОВ:</t>
  </si>
  <si>
    <t>ФИНАНСОВЫЙ РЕЗУЛЬТАТ:</t>
  </si>
  <si>
    <t>Переходящие остатки денежных средств на конец периода (Финансовый результат 2016 год)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</si>
</sst>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84;&#1077;&#1085;/2%20&#1054;&#1054;&#1054;%20&#1050;&#1086;&#1084;&#1092;&#1086;&#1088;&#1090;%20-%20&#1074;&#1089;&#1077;%20&#1087;&#1086;%20&#1052;&#1050;&#1044;/2016/&#1051;&#1080;&#1094;&#1077;&#1074;&#1099;&#1077;%20&#1089;&#1095;&#1077;&#1090;&#1072;/&#1043;&#1072;&#1075;&#1072;&#1088;&#1080;&#1085;&#1072;%20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Лист1"/>
      <sheetName val="Лист2"/>
    </sheetNames>
    <sheetDataSet>
      <sheetData sheetId="0">
        <row r="11">
          <cell r="O11">
            <v>705247.90000000014</v>
          </cell>
        </row>
        <row r="12">
          <cell r="O12">
            <v>661343.45000000007</v>
          </cell>
        </row>
        <row r="15">
          <cell r="A15" t="str">
            <v>1. Услуга по управлению (1,38 руб.с кв.м)</v>
          </cell>
          <cell r="O15">
            <v>53435.807999999983</v>
          </cell>
        </row>
        <row r="16">
          <cell r="A16" t="str">
            <v>2. Техническое обслуживание (2,65 руб.с кв.м)</v>
          </cell>
          <cell r="O16">
            <v>102612.24000000003</v>
          </cell>
        </row>
        <row r="21">
          <cell r="A21" t="str">
            <v>3. Услуги по начислению и сбору платежей (0,64 руб.с кв.м)</v>
          </cell>
          <cell r="O21">
            <v>24781.824000000008</v>
          </cell>
        </row>
        <row r="22">
          <cell r="A22" t="str">
            <v>4. Санитарное содержание мест общего пользования (2,64 руб.с кв.м)</v>
          </cell>
          <cell r="O22">
            <v>102225.02400000003</v>
          </cell>
        </row>
        <row r="23">
          <cell r="A23" t="str">
            <v>5. АВР - диспетчерская служба (1,61 руб.с кв.м)</v>
          </cell>
          <cell r="O23">
            <v>62341.776000000013</v>
          </cell>
        </row>
        <row r="24">
          <cell r="A24" t="str">
            <v>6. Паспортный стол (0,20 руб.с кв.м)</v>
          </cell>
          <cell r="O24">
            <v>3872.1600000000008</v>
          </cell>
        </row>
        <row r="25">
          <cell r="A25" t="str">
            <v>7. Механизированная уборка придомовой территории (1800 руб/час)</v>
          </cell>
          <cell r="O25">
            <v>4666.2</v>
          </cell>
        </row>
        <row r="26">
          <cell r="A26" t="str">
            <v>8. Очистка кровли</v>
          </cell>
          <cell r="O26">
            <v>650</v>
          </cell>
        </row>
        <row r="35">
          <cell r="A35" t="str">
            <v>Замена канализационного лежака м/у 1 и 2 п</v>
          </cell>
          <cell r="C35" t="str">
            <v>январь</v>
          </cell>
          <cell r="F35">
            <v>1096.8699999999999</v>
          </cell>
          <cell r="N35">
            <v>601.16999999999996</v>
          </cell>
        </row>
        <row r="36">
          <cell r="A36" t="str">
            <v>Ремонт стояков отопления кв 57</v>
          </cell>
          <cell r="C36" t="str">
            <v>февраль</v>
          </cell>
          <cell r="D36" t="str">
            <v>м.п.</v>
          </cell>
          <cell r="E36">
            <v>4</v>
          </cell>
          <cell r="F36">
            <v>2328.6799999999998</v>
          </cell>
        </row>
        <row r="37">
          <cell r="A37" t="str">
            <v>Освещение (замена ламп)</v>
          </cell>
          <cell r="C37" t="str">
            <v>февраль</v>
          </cell>
          <cell r="D37" t="str">
            <v>шт.</v>
          </cell>
          <cell r="E37">
            <v>8</v>
          </cell>
          <cell r="F37">
            <v>322.8</v>
          </cell>
        </row>
        <row r="38">
          <cell r="A38" t="str">
            <v>Замена ст хгвс кв 20/19</v>
          </cell>
          <cell r="C38" t="str">
            <v>март</v>
          </cell>
          <cell r="D38" t="str">
            <v>м.п.</v>
          </cell>
          <cell r="E38">
            <v>5</v>
          </cell>
          <cell r="F38">
            <v>3023.12</v>
          </cell>
        </row>
        <row r="39">
          <cell r="A39" t="str">
            <v>Замена фотореле</v>
          </cell>
          <cell r="C39" t="str">
            <v>март</v>
          </cell>
          <cell r="D39" t="str">
            <v>шт.</v>
          </cell>
          <cell r="E39">
            <v>1</v>
          </cell>
          <cell r="F39">
            <v>823.05</v>
          </cell>
        </row>
        <row r="40">
          <cell r="A40" t="str">
            <v>Замена ламп</v>
          </cell>
          <cell r="C40" t="str">
            <v xml:space="preserve">март </v>
          </cell>
          <cell r="D40" t="str">
            <v>шт.</v>
          </cell>
          <cell r="E40">
            <v>4</v>
          </cell>
          <cell r="F40">
            <v>161.72999999999999</v>
          </cell>
        </row>
        <row r="41">
          <cell r="A41" t="str">
            <v>Ремонт стояков отопления кв 1,5,9/подвал</v>
          </cell>
          <cell r="C41" t="str">
            <v>апрель</v>
          </cell>
          <cell r="D41" t="str">
            <v>м.п.</v>
          </cell>
          <cell r="E41">
            <v>12</v>
          </cell>
          <cell r="F41">
            <v>6286.53</v>
          </cell>
        </row>
        <row r="42">
          <cell r="A42" t="str">
            <v>Установка светильников</v>
          </cell>
          <cell r="C42" t="str">
            <v>май</v>
          </cell>
          <cell r="D42" t="str">
            <v>шт.</v>
          </cell>
          <cell r="E42">
            <v>20</v>
          </cell>
          <cell r="F42">
            <v>25451.08</v>
          </cell>
        </row>
        <row r="43">
          <cell r="A43" t="str">
            <v>Замена ст хгвс и п/суш подвал кв 2,6</v>
          </cell>
          <cell r="C43" t="str">
            <v>май</v>
          </cell>
          <cell r="D43" t="str">
            <v>м.п.</v>
          </cell>
          <cell r="E43">
            <v>23</v>
          </cell>
          <cell r="F43">
            <v>12229.93</v>
          </cell>
        </row>
        <row r="44">
          <cell r="A44" t="str">
            <v>Установка урн</v>
          </cell>
          <cell r="C44" t="str">
            <v>май</v>
          </cell>
          <cell r="D44" t="str">
            <v>шт.</v>
          </cell>
          <cell r="E44">
            <v>4</v>
          </cell>
          <cell r="F44">
            <v>9000</v>
          </cell>
        </row>
        <row r="45">
          <cell r="A45" t="str">
            <v>Замена стояков хгвс кв 65,68,69</v>
          </cell>
          <cell r="C45" t="str">
            <v>июнь</v>
          </cell>
          <cell r="D45" t="str">
            <v>м.п.</v>
          </cell>
          <cell r="E45">
            <v>8</v>
          </cell>
          <cell r="F45">
            <v>5288.55</v>
          </cell>
        </row>
        <row r="46">
          <cell r="A46" t="str">
            <v>Замена стояков отопления кв 21,24/подвал</v>
          </cell>
          <cell r="C46" t="str">
            <v>июнь</v>
          </cell>
          <cell r="D46" t="str">
            <v>м.п.</v>
          </cell>
          <cell r="E46">
            <v>6</v>
          </cell>
          <cell r="F46">
            <v>3894.11</v>
          </cell>
        </row>
        <row r="47">
          <cell r="A47" t="str">
            <v>Окраска цоколя</v>
          </cell>
          <cell r="C47" t="str">
            <v>июнь</v>
          </cell>
          <cell r="D47" t="str">
            <v>м.п.</v>
          </cell>
          <cell r="E47">
            <v>84</v>
          </cell>
          <cell r="F47">
            <v>1554</v>
          </cell>
        </row>
        <row r="48">
          <cell r="A48" t="str">
            <v>Ремонт подъездов</v>
          </cell>
          <cell r="C48" t="str">
            <v>июнь</v>
          </cell>
          <cell r="D48" t="str">
            <v>шт.</v>
          </cell>
          <cell r="E48">
            <v>4</v>
          </cell>
          <cell r="F48">
            <v>170956.12</v>
          </cell>
        </row>
        <row r="49">
          <cell r="A49" t="str">
            <v>Установка новых почтовых ящиков</v>
          </cell>
          <cell r="C49" t="str">
            <v>июнь</v>
          </cell>
          <cell r="D49" t="str">
            <v>шт.</v>
          </cell>
          <cell r="E49">
            <v>14</v>
          </cell>
          <cell r="F49">
            <v>26409.599999999999</v>
          </cell>
        </row>
        <row r="50">
          <cell r="A50" t="str">
            <v xml:space="preserve">Ремонт входов в подвал </v>
          </cell>
          <cell r="C50" t="str">
            <v>июнь</v>
          </cell>
          <cell r="D50" t="str">
            <v>шт.</v>
          </cell>
          <cell r="E50">
            <v>2</v>
          </cell>
          <cell r="F50">
            <v>24129.3</v>
          </cell>
        </row>
        <row r="51">
          <cell r="A51" t="str">
            <v>Промазывание кровли краев мастикой
 битумной</v>
          </cell>
          <cell r="C51" t="str">
            <v>июнь</v>
          </cell>
          <cell r="F51">
            <v>1924</v>
          </cell>
        </row>
        <row r="52">
          <cell r="A52" t="str">
            <v>Кирпичная кладка продухов</v>
          </cell>
          <cell r="C52" t="str">
            <v>июль</v>
          </cell>
          <cell r="D52" t="str">
            <v>кв.м</v>
          </cell>
          <cell r="E52">
            <v>1</v>
          </cell>
          <cell r="F52">
            <v>395.3</v>
          </cell>
        </row>
        <row r="53">
          <cell r="A53" t="str">
            <v>Ремонт крылец</v>
          </cell>
          <cell r="C53" t="str">
            <v>июль</v>
          </cell>
          <cell r="D53" t="str">
            <v>шт.</v>
          </cell>
          <cell r="E53">
            <v>2</v>
          </cell>
          <cell r="F53">
            <v>750.71</v>
          </cell>
        </row>
        <row r="54">
          <cell r="A54" t="str">
            <v>Ремонт парапета</v>
          </cell>
          <cell r="C54" t="str">
            <v>июль</v>
          </cell>
          <cell r="D54" t="str">
            <v>кв.м</v>
          </cell>
          <cell r="E54">
            <v>1</v>
          </cell>
          <cell r="F54">
            <v>1118</v>
          </cell>
        </row>
        <row r="55">
          <cell r="A55" t="str">
            <v>Монтаж муфт для промывки стояков отоп.</v>
          </cell>
          <cell r="C55" t="str">
            <v>июль</v>
          </cell>
          <cell r="D55" t="str">
            <v>шт.</v>
          </cell>
          <cell r="F55">
            <v>3527.96</v>
          </cell>
        </row>
        <row r="56">
          <cell r="A56" t="str">
            <v>Прочистка канализации внутренней 2п</v>
          </cell>
          <cell r="C56" t="str">
            <v>июль</v>
          </cell>
          <cell r="D56" t="str">
            <v>м.п.</v>
          </cell>
          <cell r="E56">
            <v>5</v>
          </cell>
          <cell r="F56">
            <v>1297.5</v>
          </cell>
        </row>
        <row r="57">
          <cell r="A57" t="str">
            <v>Замена стояка п/сушителя кв 61/65</v>
          </cell>
          <cell r="C57" t="str">
            <v>июль</v>
          </cell>
          <cell r="D57" t="str">
            <v>м.п.</v>
          </cell>
          <cell r="E57">
            <v>5</v>
          </cell>
          <cell r="F57">
            <v>3625.14</v>
          </cell>
        </row>
        <row r="58">
          <cell r="A58" t="str">
            <v>Замена ст. п/суш кв 17,13,9</v>
          </cell>
          <cell r="C58" t="str">
            <v>сентябрь</v>
          </cell>
          <cell r="D58" t="str">
            <v>м.п.</v>
          </cell>
          <cell r="E58">
            <v>10</v>
          </cell>
          <cell r="F58">
            <v>6502.55</v>
          </cell>
        </row>
        <row r="59">
          <cell r="A59" t="str">
            <v>Асфальтирование придомовой территории</v>
          </cell>
          <cell r="C59" t="str">
            <v>сентябрь</v>
          </cell>
          <cell r="F59">
            <v>79484.850000000006</v>
          </cell>
        </row>
        <row r="60">
          <cell r="A60" t="str">
            <v>Ремонт стояка отопления кв 23/подвал</v>
          </cell>
          <cell r="C60" t="str">
            <v>октябрь</v>
          </cell>
          <cell r="D60" t="str">
            <v>м.п.</v>
          </cell>
          <cell r="E60">
            <v>7.5</v>
          </cell>
          <cell r="F60">
            <v>3272.38</v>
          </cell>
        </row>
        <row r="61">
          <cell r="A61" t="str">
            <v>Демонтаж ДРЛ 1п</v>
          </cell>
          <cell r="C61" t="str">
            <v>октябрь</v>
          </cell>
          <cell r="F61">
            <v>126</v>
          </cell>
        </row>
        <row r="62">
          <cell r="A62" t="str">
            <v>Установка замков</v>
          </cell>
          <cell r="C62" t="str">
            <v>ноябрь</v>
          </cell>
          <cell r="D62" t="str">
            <v>шт.</v>
          </cell>
          <cell r="E62">
            <v>3</v>
          </cell>
          <cell r="F62">
            <v>1200</v>
          </cell>
        </row>
        <row r="63">
          <cell r="A63" t="str">
            <v>Замена стояков отопления кв 36/39/42/45/подвал</v>
          </cell>
          <cell r="C63" t="str">
            <v>ноябрь</v>
          </cell>
          <cell r="D63" t="str">
            <v>м.п.</v>
          </cell>
          <cell r="E63">
            <v>24</v>
          </cell>
          <cell r="F63">
            <v>7537.81</v>
          </cell>
        </row>
        <row r="64">
          <cell r="A64" t="str">
            <v>Замена ламп (ДРЛ)</v>
          </cell>
          <cell r="C64" t="str">
            <v>ноябрь</v>
          </cell>
          <cell r="D64" t="str">
            <v>шт.</v>
          </cell>
          <cell r="E64">
            <v>2</v>
          </cell>
          <cell r="F64">
            <v>995.68</v>
          </cell>
        </row>
        <row r="65">
          <cell r="A65" t="str">
            <v>Замена стояков хгвс кв 23подвал</v>
          </cell>
          <cell r="C65" t="str">
            <v>декабрь</v>
          </cell>
          <cell r="D65" t="str">
            <v>м.п.</v>
          </cell>
          <cell r="E65">
            <v>4</v>
          </cell>
          <cell r="F65">
            <v>1464.12</v>
          </cell>
        </row>
        <row r="66">
          <cell r="A66" t="str">
            <v>Прочистка вентиляции кв 48,67</v>
          </cell>
          <cell r="C66" t="str">
            <v>декарь</v>
          </cell>
          <cell r="F66">
            <v>300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topLeftCell="A49" zoomScale="150" zoomScaleNormal="100" zoomScaleSheetLayoutView="150" workbookViewId="0">
      <selection activeCell="H53" sqref="H53"/>
    </sheetView>
  </sheetViews>
  <sheetFormatPr defaultColWidth="9.140625" defaultRowHeight="15.75"/>
  <cols>
    <col min="1" max="1" width="47.28515625" style="3" customWidth="1"/>
    <col min="2" max="2" width="9.28515625" style="3" customWidth="1"/>
    <col min="3" max="3" width="10.140625" style="3" bestFit="1" customWidth="1"/>
    <col min="4" max="4" width="9.140625" style="3" bestFit="1" customWidth="1"/>
    <col min="5" max="5" width="8.140625" style="3" bestFit="1" customWidth="1"/>
    <col min="6" max="6" width="13.28515625" style="3" bestFit="1" customWidth="1"/>
    <col min="7" max="16384" width="9.140625" style="3"/>
  </cols>
  <sheetData>
    <row r="1" spans="1:6">
      <c r="A1" s="2" t="s">
        <v>2</v>
      </c>
      <c r="B1" s="2"/>
      <c r="C1" s="2"/>
      <c r="D1" s="2"/>
      <c r="E1" s="2"/>
      <c r="F1" s="2"/>
    </row>
    <row r="2" spans="1:6">
      <c r="A2" s="4" t="s">
        <v>3</v>
      </c>
      <c r="B2" s="4"/>
      <c r="C2" s="4"/>
      <c r="D2" s="4"/>
      <c r="E2" s="4"/>
      <c r="F2" s="4"/>
    </row>
    <row r="3" spans="1:6" ht="36" customHeight="1">
      <c r="A3" s="5" t="s">
        <v>4</v>
      </c>
      <c r="B3" s="5"/>
      <c r="C3" s="5"/>
      <c r="D3" s="5"/>
      <c r="E3" s="5"/>
      <c r="F3" s="6">
        <f>'[1]2016'!N35</f>
        <v>601.16999999999996</v>
      </c>
    </row>
    <row r="4" spans="1:6" ht="15.75" customHeight="1">
      <c r="A4" s="5" t="s">
        <v>5</v>
      </c>
      <c r="B4" s="5"/>
      <c r="C4" s="5"/>
      <c r="D4" s="5"/>
      <c r="E4" s="5"/>
      <c r="F4" s="6">
        <f>'[1]2016'!O11</f>
        <v>705247.90000000014</v>
      </c>
    </row>
    <row r="5" spans="1:6" s="1" customFormat="1">
      <c r="A5" s="5" t="s">
        <v>6</v>
      </c>
      <c r="B5" s="5"/>
      <c r="C5" s="5"/>
      <c r="D5" s="5"/>
      <c r="E5" s="5"/>
      <c r="F5" s="6">
        <f>'[1]2016'!O12</f>
        <v>661343.45000000007</v>
      </c>
    </row>
    <row r="6" spans="1:6" s="1" customFormat="1" ht="35.450000000000003" customHeight="1">
      <c r="A6" s="7" t="s">
        <v>7</v>
      </c>
      <c r="B6" s="7"/>
      <c r="C6" s="7"/>
      <c r="D6" s="7"/>
      <c r="E6" s="7"/>
      <c r="F6" s="7"/>
    </row>
    <row r="7" spans="1:6">
      <c r="A7" s="5" t="str">
        <f>'[1]2016'!A15:B15</f>
        <v>1. Услуга по управлению (1,38 руб.с кв.м)</v>
      </c>
      <c r="B7" s="5"/>
      <c r="C7" s="5"/>
      <c r="D7" s="5"/>
      <c r="E7" s="5"/>
      <c r="F7" s="6">
        <f>'[1]2016'!O15</f>
        <v>53435.807999999983</v>
      </c>
    </row>
    <row r="8" spans="1:6" ht="15.75" customHeight="1">
      <c r="A8" s="5" t="str">
        <f>'[1]2016'!A16:B16</f>
        <v>2. Техническое обслуживание (2,65 руб.с кв.м)</v>
      </c>
      <c r="B8" s="5"/>
      <c r="C8" s="5"/>
      <c r="D8" s="5"/>
      <c r="E8" s="5"/>
      <c r="F8" s="6">
        <f>'[1]2016'!O16</f>
        <v>102612.24000000003</v>
      </c>
    </row>
    <row r="9" spans="1:6">
      <c r="A9" s="5" t="str">
        <f>'[1]2016'!A21:B21</f>
        <v>3. Услуги по начислению и сбору платежей (0,64 руб.с кв.м)</v>
      </c>
      <c r="B9" s="5"/>
      <c r="C9" s="5"/>
      <c r="D9" s="5"/>
      <c r="E9" s="5"/>
      <c r="F9" s="6">
        <f>'[1]2016'!O21</f>
        <v>24781.824000000008</v>
      </c>
    </row>
    <row r="10" spans="1:6" ht="15.75" customHeight="1">
      <c r="A10" s="5" t="str">
        <f>'[1]2016'!A22:B22</f>
        <v>4. Санитарное содержание мест общего пользования (2,64 руб.с кв.м)</v>
      </c>
      <c r="B10" s="5"/>
      <c r="C10" s="5"/>
      <c r="D10" s="5"/>
      <c r="E10" s="5"/>
      <c r="F10" s="6">
        <f>'[1]2016'!O22</f>
        <v>102225.02400000003</v>
      </c>
    </row>
    <row r="11" spans="1:6" ht="15.75" customHeight="1">
      <c r="A11" s="5" t="str">
        <f>'[1]2016'!A23:B23</f>
        <v>5. АВР - диспетчерская служба (1,61 руб.с кв.м)</v>
      </c>
      <c r="B11" s="5"/>
      <c r="C11" s="5"/>
      <c r="D11" s="5"/>
      <c r="E11" s="5"/>
      <c r="F11" s="6">
        <f>'[1]2016'!O23</f>
        <v>62341.776000000013</v>
      </c>
    </row>
    <row r="12" spans="1:6">
      <c r="A12" s="5" t="str">
        <f>'[1]2016'!A24:B24</f>
        <v>6. Паспортный стол (0,20 руб.с кв.м)</v>
      </c>
      <c r="B12" s="5"/>
      <c r="C12" s="5"/>
      <c r="D12" s="5"/>
      <c r="E12" s="5"/>
      <c r="F12" s="6">
        <f>'[1]2016'!O24</f>
        <v>3872.1600000000008</v>
      </c>
    </row>
    <row r="13" spans="1:6" ht="15.75" customHeight="1">
      <c r="A13" s="5" t="str">
        <f>'[1]2016'!A25:B25</f>
        <v>7. Механизированная уборка придомовой территории (1800 руб/час)</v>
      </c>
      <c r="B13" s="5"/>
      <c r="C13" s="5"/>
      <c r="D13" s="5"/>
      <c r="E13" s="5"/>
      <c r="F13" s="6">
        <f>'[1]2016'!O25</f>
        <v>4666.2</v>
      </c>
    </row>
    <row r="14" spans="1:6">
      <c r="A14" s="5" t="str">
        <f>'[1]2016'!A26:B26</f>
        <v>8. Очистка кровли</v>
      </c>
      <c r="B14" s="5"/>
      <c r="C14" s="5"/>
      <c r="D14" s="5"/>
      <c r="E14" s="5"/>
      <c r="F14" s="6">
        <f>'[1]2016'!O26</f>
        <v>650</v>
      </c>
    </row>
    <row r="15" spans="1:6">
      <c r="A15" s="8" t="s">
        <v>8</v>
      </c>
      <c r="B15" s="8"/>
      <c r="C15" s="8"/>
      <c r="D15" s="8"/>
      <c r="E15" s="8"/>
      <c r="F15" s="9">
        <f>SUM(F7:F14)</f>
        <v>354585.03200000006</v>
      </c>
    </row>
    <row r="16" spans="1:6">
      <c r="A16" s="10"/>
      <c r="B16" s="11"/>
      <c r="C16" s="11"/>
      <c r="D16" s="11"/>
      <c r="E16" s="11"/>
      <c r="F16" s="12"/>
    </row>
    <row r="17" spans="1:6">
      <c r="A17" s="13" t="s">
        <v>9</v>
      </c>
      <c r="B17" s="14"/>
      <c r="C17" s="6" t="s">
        <v>1</v>
      </c>
      <c r="D17" s="6" t="s">
        <v>0</v>
      </c>
      <c r="E17" s="9" t="s">
        <v>10</v>
      </c>
      <c r="F17" s="9" t="s">
        <v>11</v>
      </c>
    </row>
    <row r="18" spans="1:6">
      <c r="A18" s="15" t="str">
        <f>'[1]2016'!A35:B35</f>
        <v>Замена канализационного лежака м/у 1 и 2 п</v>
      </c>
      <c r="B18" s="16"/>
      <c r="C18" s="17" t="str">
        <f>'[1]2016'!C35</f>
        <v>январь</v>
      </c>
      <c r="D18" s="17"/>
      <c r="E18" s="17"/>
      <c r="F18" s="6">
        <f>'[1]2016'!F35</f>
        <v>1096.8699999999999</v>
      </c>
    </row>
    <row r="19" spans="1:6">
      <c r="A19" s="15" t="str">
        <f>'[1]2016'!A36:B36</f>
        <v>Ремонт стояков отопления кв 57</v>
      </c>
      <c r="B19" s="16"/>
      <c r="C19" s="17" t="str">
        <f>'[1]2016'!C36</f>
        <v>февраль</v>
      </c>
      <c r="D19" s="17" t="str">
        <f>'[1]2016'!D36</f>
        <v>м.п.</v>
      </c>
      <c r="E19" s="17">
        <f>'[1]2016'!E36</f>
        <v>4</v>
      </c>
      <c r="F19" s="6">
        <f>'[1]2016'!F36</f>
        <v>2328.6799999999998</v>
      </c>
    </row>
    <row r="20" spans="1:6">
      <c r="A20" s="15" t="str">
        <f>'[1]2016'!A37:B37</f>
        <v>Освещение (замена ламп)</v>
      </c>
      <c r="B20" s="16"/>
      <c r="C20" s="17" t="str">
        <f>'[1]2016'!C37</f>
        <v>февраль</v>
      </c>
      <c r="D20" s="17" t="str">
        <f>'[1]2016'!D37</f>
        <v>шт.</v>
      </c>
      <c r="E20" s="17">
        <f>'[1]2016'!E37</f>
        <v>8</v>
      </c>
      <c r="F20" s="6">
        <f>'[1]2016'!F37</f>
        <v>322.8</v>
      </c>
    </row>
    <row r="21" spans="1:6">
      <c r="A21" s="15" t="str">
        <f>'[1]2016'!A38:B38</f>
        <v>Замена ст хгвс кв 20/19</v>
      </c>
      <c r="B21" s="16"/>
      <c r="C21" s="17" t="str">
        <f>'[1]2016'!C38</f>
        <v>март</v>
      </c>
      <c r="D21" s="17" t="str">
        <f>'[1]2016'!D38</f>
        <v>м.п.</v>
      </c>
      <c r="E21" s="17">
        <f>'[1]2016'!E38</f>
        <v>5</v>
      </c>
      <c r="F21" s="6">
        <f>'[1]2016'!F38</f>
        <v>3023.12</v>
      </c>
    </row>
    <row r="22" spans="1:6">
      <c r="A22" s="15" t="str">
        <f>'[1]2016'!A39:B39</f>
        <v>Замена фотореле</v>
      </c>
      <c r="B22" s="16"/>
      <c r="C22" s="17" t="str">
        <f>'[1]2016'!C39</f>
        <v>март</v>
      </c>
      <c r="D22" s="17" t="str">
        <f>'[1]2016'!D39</f>
        <v>шт.</v>
      </c>
      <c r="E22" s="17">
        <f>'[1]2016'!E39</f>
        <v>1</v>
      </c>
      <c r="F22" s="6">
        <f>'[1]2016'!F39</f>
        <v>823.05</v>
      </c>
    </row>
    <row r="23" spans="1:6">
      <c r="A23" s="15" t="str">
        <f>'[1]2016'!A40:B40</f>
        <v>Замена ламп</v>
      </c>
      <c r="B23" s="16"/>
      <c r="C23" s="17" t="str">
        <f>'[1]2016'!C40</f>
        <v xml:space="preserve">март </v>
      </c>
      <c r="D23" s="17" t="str">
        <f>'[1]2016'!D40</f>
        <v>шт.</v>
      </c>
      <c r="E23" s="17">
        <f>'[1]2016'!E40</f>
        <v>4</v>
      </c>
      <c r="F23" s="6">
        <f>'[1]2016'!F40</f>
        <v>161.72999999999999</v>
      </c>
    </row>
    <row r="24" spans="1:6">
      <c r="A24" s="15" t="str">
        <f>'[1]2016'!A41:B41</f>
        <v>Ремонт стояков отопления кв 1,5,9/подвал</v>
      </c>
      <c r="B24" s="16"/>
      <c r="C24" s="17" t="str">
        <f>'[1]2016'!C41</f>
        <v>апрель</v>
      </c>
      <c r="D24" s="17" t="str">
        <f>'[1]2016'!D41</f>
        <v>м.п.</v>
      </c>
      <c r="E24" s="17">
        <f>'[1]2016'!E41</f>
        <v>12</v>
      </c>
      <c r="F24" s="6">
        <f>'[1]2016'!F41</f>
        <v>6286.53</v>
      </c>
    </row>
    <row r="25" spans="1:6">
      <c r="A25" s="15" t="str">
        <f>'[1]2016'!A42:B42</f>
        <v>Установка светильников</v>
      </c>
      <c r="B25" s="16"/>
      <c r="C25" s="17" t="str">
        <f>'[1]2016'!C42</f>
        <v>май</v>
      </c>
      <c r="D25" s="17" t="str">
        <f>'[1]2016'!D42</f>
        <v>шт.</v>
      </c>
      <c r="E25" s="17">
        <f>'[1]2016'!E42</f>
        <v>20</v>
      </c>
      <c r="F25" s="6">
        <f>'[1]2016'!F42</f>
        <v>25451.08</v>
      </c>
    </row>
    <row r="26" spans="1:6">
      <c r="A26" s="15" t="str">
        <f>'[1]2016'!A43:B43</f>
        <v>Замена ст хгвс и п/суш подвал кв 2,6</v>
      </c>
      <c r="B26" s="16"/>
      <c r="C26" s="17" t="str">
        <f>'[1]2016'!C43</f>
        <v>май</v>
      </c>
      <c r="D26" s="17" t="str">
        <f>'[1]2016'!D43</f>
        <v>м.п.</v>
      </c>
      <c r="E26" s="17">
        <f>'[1]2016'!E43</f>
        <v>23</v>
      </c>
      <c r="F26" s="6">
        <f>'[1]2016'!F43</f>
        <v>12229.93</v>
      </c>
    </row>
    <row r="27" spans="1:6">
      <c r="A27" s="15" t="str">
        <f>'[1]2016'!A44:B44</f>
        <v>Установка урн</v>
      </c>
      <c r="B27" s="16"/>
      <c r="C27" s="17" t="str">
        <f>'[1]2016'!C44</f>
        <v>май</v>
      </c>
      <c r="D27" s="17" t="str">
        <f>'[1]2016'!D44</f>
        <v>шт.</v>
      </c>
      <c r="E27" s="17">
        <f>'[1]2016'!E44</f>
        <v>4</v>
      </c>
      <c r="F27" s="6">
        <f>'[1]2016'!F44</f>
        <v>9000</v>
      </c>
    </row>
    <row r="28" spans="1:6">
      <c r="A28" s="15" t="str">
        <f>'[1]2016'!A45:B45</f>
        <v>Замена стояков хгвс кв 65,68,69</v>
      </c>
      <c r="B28" s="16"/>
      <c r="C28" s="17" t="str">
        <f>'[1]2016'!C45</f>
        <v>июнь</v>
      </c>
      <c r="D28" s="17" t="str">
        <f>'[1]2016'!D45</f>
        <v>м.п.</v>
      </c>
      <c r="E28" s="17">
        <f>'[1]2016'!E45</f>
        <v>8</v>
      </c>
      <c r="F28" s="6">
        <f>'[1]2016'!F45</f>
        <v>5288.55</v>
      </c>
    </row>
    <row r="29" spans="1:6">
      <c r="A29" s="15" t="str">
        <f>'[1]2016'!A46:B46</f>
        <v>Замена стояков отопления кв 21,24/подвал</v>
      </c>
      <c r="B29" s="16"/>
      <c r="C29" s="17" t="str">
        <f>'[1]2016'!C46</f>
        <v>июнь</v>
      </c>
      <c r="D29" s="17" t="str">
        <f>'[1]2016'!D46</f>
        <v>м.п.</v>
      </c>
      <c r="E29" s="17">
        <f>'[1]2016'!E46</f>
        <v>6</v>
      </c>
      <c r="F29" s="6">
        <f>'[1]2016'!F46</f>
        <v>3894.11</v>
      </c>
    </row>
    <row r="30" spans="1:6">
      <c r="A30" s="15" t="str">
        <f>'[1]2016'!A47:B47</f>
        <v>Окраска цоколя</v>
      </c>
      <c r="B30" s="16"/>
      <c r="C30" s="17" t="str">
        <f>'[1]2016'!C47</f>
        <v>июнь</v>
      </c>
      <c r="D30" s="17" t="str">
        <f>'[1]2016'!D47</f>
        <v>м.п.</v>
      </c>
      <c r="E30" s="17">
        <f>'[1]2016'!E47</f>
        <v>84</v>
      </c>
      <c r="F30" s="6">
        <f>'[1]2016'!F47</f>
        <v>1554</v>
      </c>
    </row>
    <row r="31" spans="1:6">
      <c r="A31" s="15" t="str">
        <f>'[1]2016'!A48:B48</f>
        <v>Ремонт подъездов</v>
      </c>
      <c r="B31" s="16"/>
      <c r="C31" s="17" t="str">
        <f>'[1]2016'!C48</f>
        <v>июнь</v>
      </c>
      <c r="D31" s="17" t="str">
        <f>'[1]2016'!D48</f>
        <v>шт.</v>
      </c>
      <c r="E31" s="17">
        <f>'[1]2016'!E48</f>
        <v>4</v>
      </c>
      <c r="F31" s="6">
        <f>'[1]2016'!F48</f>
        <v>170956.12</v>
      </c>
    </row>
    <row r="32" spans="1:6">
      <c r="A32" s="15" t="str">
        <f>'[1]2016'!A49:B49</f>
        <v>Установка новых почтовых ящиков</v>
      </c>
      <c r="B32" s="16"/>
      <c r="C32" s="17" t="str">
        <f>'[1]2016'!C49</f>
        <v>июнь</v>
      </c>
      <c r="D32" s="17" t="str">
        <f>'[1]2016'!D49</f>
        <v>шт.</v>
      </c>
      <c r="E32" s="17">
        <f>'[1]2016'!E49</f>
        <v>14</v>
      </c>
      <c r="F32" s="6">
        <f>'[1]2016'!F49</f>
        <v>26409.599999999999</v>
      </c>
    </row>
    <row r="33" spans="1:6">
      <c r="A33" s="15" t="str">
        <f>'[1]2016'!A50:B50</f>
        <v xml:space="preserve">Ремонт входов в подвал </v>
      </c>
      <c r="B33" s="16"/>
      <c r="C33" s="17" t="str">
        <f>'[1]2016'!C50</f>
        <v>июнь</v>
      </c>
      <c r="D33" s="17" t="str">
        <f>'[1]2016'!D50</f>
        <v>шт.</v>
      </c>
      <c r="E33" s="17">
        <f>'[1]2016'!E50</f>
        <v>2</v>
      </c>
      <c r="F33" s="6">
        <f>'[1]2016'!F50</f>
        <v>24129.3</v>
      </c>
    </row>
    <row r="34" spans="1:6" ht="15.75" customHeight="1">
      <c r="A34" s="15" t="str">
        <f>'[1]2016'!A51:B51</f>
        <v>Промазывание кровли краев мастикой
 битумной</v>
      </c>
      <c r="B34" s="16"/>
      <c r="C34" s="17" t="str">
        <f>'[1]2016'!C51</f>
        <v>июнь</v>
      </c>
      <c r="D34" s="17"/>
      <c r="E34" s="17"/>
      <c r="F34" s="6">
        <f>'[1]2016'!F51</f>
        <v>1924</v>
      </c>
    </row>
    <row r="35" spans="1:6">
      <c r="A35" s="15" t="str">
        <f>'[1]2016'!A52:B52</f>
        <v>Кирпичная кладка продухов</v>
      </c>
      <c r="B35" s="16"/>
      <c r="C35" s="17" t="str">
        <f>'[1]2016'!C52</f>
        <v>июль</v>
      </c>
      <c r="D35" s="17" t="str">
        <f>'[1]2016'!D52</f>
        <v>кв.м</v>
      </c>
      <c r="E35" s="17">
        <f>'[1]2016'!E52</f>
        <v>1</v>
      </c>
      <c r="F35" s="6">
        <f>'[1]2016'!F52</f>
        <v>395.3</v>
      </c>
    </row>
    <row r="36" spans="1:6">
      <c r="A36" s="15" t="str">
        <f>'[1]2016'!A53:B53</f>
        <v>Ремонт крылец</v>
      </c>
      <c r="B36" s="16"/>
      <c r="C36" s="17" t="str">
        <f>'[1]2016'!C53</f>
        <v>июль</v>
      </c>
      <c r="D36" s="17" t="str">
        <f>'[1]2016'!D53</f>
        <v>шт.</v>
      </c>
      <c r="E36" s="17">
        <f>'[1]2016'!E53</f>
        <v>2</v>
      </c>
      <c r="F36" s="6">
        <f>'[1]2016'!F53</f>
        <v>750.71</v>
      </c>
    </row>
    <row r="37" spans="1:6">
      <c r="A37" s="15" t="str">
        <f>'[1]2016'!A54:B54</f>
        <v>Ремонт парапета</v>
      </c>
      <c r="B37" s="16"/>
      <c r="C37" s="17" t="str">
        <f>'[1]2016'!C54</f>
        <v>июль</v>
      </c>
      <c r="D37" s="17" t="str">
        <f>'[1]2016'!D54</f>
        <v>кв.м</v>
      </c>
      <c r="E37" s="17">
        <f>'[1]2016'!E54</f>
        <v>1</v>
      </c>
      <c r="F37" s="6">
        <f>'[1]2016'!F54</f>
        <v>1118</v>
      </c>
    </row>
    <row r="38" spans="1:6">
      <c r="A38" s="15" t="str">
        <f>'[1]2016'!A55:B55</f>
        <v>Монтаж муфт для промывки стояков отоп.</v>
      </c>
      <c r="B38" s="16"/>
      <c r="C38" s="17" t="str">
        <f>'[1]2016'!C55</f>
        <v>июль</v>
      </c>
      <c r="D38" s="17" t="str">
        <f>'[1]2016'!D55</f>
        <v>шт.</v>
      </c>
      <c r="E38" s="17">
        <f>'[1]2016'!E55</f>
        <v>0</v>
      </c>
      <c r="F38" s="6">
        <f>'[1]2016'!F55</f>
        <v>3527.96</v>
      </c>
    </row>
    <row r="39" spans="1:6">
      <c r="A39" s="15" t="str">
        <f>'[1]2016'!A56:B56</f>
        <v>Прочистка канализации внутренней 2п</v>
      </c>
      <c r="B39" s="16"/>
      <c r="C39" s="17" t="str">
        <f>'[1]2016'!C56</f>
        <v>июль</v>
      </c>
      <c r="D39" s="17" t="str">
        <f>'[1]2016'!D56</f>
        <v>м.п.</v>
      </c>
      <c r="E39" s="17">
        <f>'[1]2016'!E56</f>
        <v>5</v>
      </c>
      <c r="F39" s="6">
        <f>'[1]2016'!F56</f>
        <v>1297.5</v>
      </c>
    </row>
    <row r="40" spans="1:6">
      <c r="A40" s="15" t="str">
        <f>'[1]2016'!A57:B57</f>
        <v>Замена стояка п/сушителя кв 61/65</v>
      </c>
      <c r="B40" s="16"/>
      <c r="C40" s="17" t="str">
        <f>'[1]2016'!C57</f>
        <v>июль</v>
      </c>
      <c r="D40" s="17" t="str">
        <f>'[1]2016'!D57</f>
        <v>м.п.</v>
      </c>
      <c r="E40" s="17">
        <f>'[1]2016'!E57</f>
        <v>5</v>
      </c>
      <c r="F40" s="6">
        <f>'[1]2016'!F57</f>
        <v>3625.14</v>
      </c>
    </row>
    <row r="41" spans="1:6">
      <c r="A41" s="15" t="str">
        <f>'[1]2016'!A58:B58</f>
        <v>Замена ст. п/суш кв 17,13,9</v>
      </c>
      <c r="B41" s="16"/>
      <c r="C41" s="17" t="str">
        <f>'[1]2016'!C58</f>
        <v>сентябрь</v>
      </c>
      <c r="D41" s="17" t="str">
        <f>'[1]2016'!D58</f>
        <v>м.п.</v>
      </c>
      <c r="E41" s="17">
        <f>'[1]2016'!E58</f>
        <v>10</v>
      </c>
      <c r="F41" s="6">
        <f>'[1]2016'!F58</f>
        <v>6502.55</v>
      </c>
    </row>
    <row r="42" spans="1:6">
      <c r="A42" s="15" t="str">
        <f>'[1]2016'!A59:B59</f>
        <v>Асфальтирование придомовой территории</v>
      </c>
      <c r="B42" s="16"/>
      <c r="C42" s="17" t="str">
        <f>'[1]2016'!C59</f>
        <v>сентябрь</v>
      </c>
      <c r="D42" s="17"/>
      <c r="E42" s="17"/>
      <c r="F42" s="6">
        <f>'[1]2016'!F59</f>
        <v>79484.850000000006</v>
      </c>
    </row>
    <row r="43" spans="1:6">
      <c r="A43" s="15" t="str">
        <f>'[1]2016'!A60:B60</f>
        <v>Ремонт стояка отопления кв 23/подвал</v>
      </c>
      <c r="B43" s="16"/>
      <c r="C43" s="17" t="str">
        <f>'[1]2016'!C60</f>
        <v>октябрь</v>
      </c>
      <c r="D43" s="17" t="str">
        <f>'[1]2016'!D60</f>
        <v>м.п.</v>
      </c>
      <c r="E43" s="17">
        <f>'[1]2016'!E60</f>
        <v>7.5</v>
      </c>
      <c r="F43" s="6">
        <f>'[1]2016'!F60</f>
        <v>3272.38</v>
      </c>
    </row>
    <row r="44" spans="1:6">
      <c r="A44" s="15" t="str">
        <f>'[1]2016'!A61:B61</f>
        <v>Демонтаж ДРЛ 1п</v>
      </c>
      <c r="B44" s="16"/>
      <c r="C44" s="17" t="str">
        <f>'[1]2016'!C61</f>
        <v>октябрь</v>
      </c>
      <c r="D44" s="17"/>
      <c r="E44" s="17"/>
      <c r="F44" s="6">
        <f>'[1]2016'!F61</f>
        <v>126</v>
      </c>
    </row>
    <row r="45" spans="1:6">
      <c r="A45" s="15" t="str">
        <f>'[1]2016'!A62:B62</f>
        <v>Установка замков</v>
      </c>
      <c r="B45" s="16"/>
      <c r="C45" s="17" t="str">
        <f>'[1]2016'!C62</f>
        <v>ноябрь</v>
      </c>
      <c r="D45" s="17" t="str">
        <f>'[1]2016'!D62</f>
        <v>шт.</v>
      </c>
      <c r="E45" s="17">
        <f>'[1]2016'!E62</f>
        <v>3</v>
      </c>
      <c r="F45" s="6">
        <f>'[1]2016'!F62</f>
        <v>1200</v>
      </c>
    </row>
    <row r="46" spans="1:6">
      <c r="A46" s="15" t="str">
        <f>'[1]2016'!A63:B63</f>
        <v>Замена стояков отопления кв 36/39/42/45/подвал</v>
      </c>
      <c r="B46" s="16"/>
      <c r="C46" s="17" t="str">
        <f>'[1]2016'!C63</f>
        <v>ноябрь</v>
      </c>
      <c r="D46" s="17" t="str">
        <f>'[1]2016'!D63</f>
        <v>м.п.</v>
      </c>
      <c r="E46" s="17">
        <f>'[1]2016'!E63</f>
        <v>24</v>
      </c>
      <c r="F46" s="6">
        <f>'[1]2016'!F63</f>
        <v>7537.81</v>
      </c>
    </row>
    <row r="47" spans="1:6">
      <c r="A47" s="15" t="str">
        <f>'[1]2016'!A64:B64</f>
        <v>Замена ламп (ДРЛ)</v>
      </c>
      <c r="B47" s="16"/>
      <c r="C47" s="17" t="str">
        <f>'[1]2016'!C64</f>
        <v>ноябрь</v>
      </c>
      <c r="D47" s="17" t="str">
        <f>'[1]2016'!D64</f>
        <v>шт.</v>
      </c>
      <c r="E47" s="17">
        <f>'[1]2016'!E64</f>
        <v>2</v>
      </c>
      <c r="F47" s="6">
        <f>'[1]2016'!F64</f>
        <v>995.68</v>
      </c>
    </row>
    <row r="48" spans="1:6">
      <c r="A48" s="15" t="str">
        <f>'[1]2016'!A65:B65</f>
        <v>Замена стояков хгвс кв 23подвал</v>
      </c>
      <c r="B48" s="16"/>
      <c r="C48" s="17" t="str">
        <f>'[1]2016'!C65</f>
        <v>декабрь</v>
      </c>
      <c r="D48" s="17" t="str">
        <f>'[1]2016'!D65</f>
        <v>м.п.</v>
      </c>
      <c r="E48" s="17">
        <f>'[1]2016'!E65</f>
        <v>4</v>
      </c>
      <c r="F48" s="6">
        <f>'[1]2016'!F65</f>
        <v>1464.12</v>
      </c>
    </row>
    <row r="49" spans="1:6">
      <c r="A49" s="15" t="str">
        <f>'[1]2016'!A66:B66</f>
        <v>Прочистка вентиляции кв 48,67</v>
      </c>
      <c r="B49" s="16"/>
      <c r="C49" s="17" t="str">
        <f>'[1]2016'!C66</f>
        <v>декарь</v>
      </c>
      <c r="D49" s="17">
        <f>'[1]2016'!D66</f>
        <v>0</v>
      </c>
      <c r="E49" s="17">
        <f>'[1]2016'!E66</f>
        <v>0</v>
      </c>
      <c r="F49" s="6">
        <f>'[1]2016'!F66</f>
        <v>300</v>
      </c>
    </row>
    <row r="50" spans="1:6">
      <c r="A50" s="10" t="s">
        <v>8</v>
      </c>
      <c r="B50" s="11"/>
      <c r="C50" s="11"/>
      <c r="D50" s="11"/>
      <c r="E50" s="12"/>
      <c r="F50" s="9">
        <f>SUM(F18:F49)</f>
        <v>406477.47</v>
      </c>
    </row>
    <row r="51" spans="1:6">
      <c r="A51" s="10" t="s">
        <v>12</v>
      </c>
      <c r="B51" s="11"/>
      <c r="C51" s="11"/>
      <c r="D51" s="11"/>
      <c r="E51" s="12"/>
      <c r="F51" s="6">
        <f>F15+F50</f>
        <v>761062.50200000009</v>
      </c>
    </row>
    <row r="52" spans="1:6">
      <c r="A52" s="10" t="s">
        <v>13</v>
      </c>
      <c r="B52" s="11"/>
      <c r="C52" s="11"/>
      <c r="D52" s="11"/>
      <c r="E52" s="12"/>
      <c r="F52" s="6">
        <f>F5-F51</f>
        <v>-99719.052000000025</v>
      </c>
    </row>
    <row r="53" spans="1:6" ht="40.700000000000003" customHeight="1">
      <c r="A53" s="5" t="s">
        <v>14</v>
      </c>
      <c r="B53" s="5"/>
      <c r="C53" s="5"/>
      <c r="D53" s="5"/>
      <c r="E53" s="5"/>
      <c r="F53" s="6">
        <f>F3+F52</f>
        <v>-99117.882000000027</v>
      </c>
    </row>
  </sheetData>
  <mergeCells count="53">
    <mergeCell ref="A53:E53"/>
    <mergeCell ref="A48:B48"/>
    <mergeCell ref="A49:B49"/>
    <mergeCell ref="A50:E50"/>
    <mergeCell ref="A51:E51"/>
    <mergeCell ref="A52:E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E13"/>
    <mergeCell ref="A14:E14"/>
    <mergeCell ref="A15:E15"/>
    <mergeCell ref="A16:F16"/>
    <mergeCell ref="A17:B17"/>
    <mergeCell ref="A8:E8"/>
    <mergeCell ref="A9:E9"/>
    <mergeCell ref="A10:E10"/>
    <mergeCell ref="A11:E11"/>
    <mergeCell ref="A12:E12"/>
    <mergeCell ref="A1:F1"/>
    <mergeCell ref="A2:F2"/>
    <mergeCell ref="A3:E3"/>
    <mergeCell ref="A4:E4"/>
    <mergeCell ref="A5:E5"/>
    <mergeCell ref="A6:F6"/>
    <mergeCell ref="A7:E7"/>
  </mergeCells>
  <pageMargins left="0.70866141732283472" right="0.70866141732283472" top="0.31496062992125984" bottom="0.3149606299212598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</vt:lpstr>
      <vt:lpstr>'2016'!Заголовки_для_печати</vt:lpstr>
      <vt:lpstr>'2016'!Область_печати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2017-05-17T09:17:53Z</dcterms:modified>
</cp:coreProperties>
</file>