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6485" windowHeight="9315"/>
  </bookViews>
  <sheets>
    <sheet name="2016" sheetId="12" r:id="rId1"/>
  </sheets>
  <externalReferences>
    <externalReference r:id="rId2"/>
  </externalReferences>
  <definedNames>
    <definedName name="_xlnm.Print_Titles" localSheetId="0">'2016'!$5:$5</definedName>
    <definedName name="_xlnm.Print_Area" localSheetId="0">'2016'!$A$1:$F$31</definedName>
  </definedNames>
  <calcPr calcId="125725"/>
</workbook>
</file>

<file path=xl/calcChain.xml><?xml version="1.0" encoding="utf-8"?>
<calcChain xmlns="http://schemas.openxmlformats.org/spreadsheetml/2006/main">
  <c r="F27" i="12"/>
  <c r="C27"/>
  <c r="A27"/>
  <c r="F26"/>
  <c r="C26"/>
  <c r="A26"/>
  <c r="F25"/>
  <c r="C25"/>
  <c r="A25"/>
  <c r="F24"/>
  <c r="C24"/>
  <c r="A24"/>
  <c r="F23"/>
  <c r="C23"/>
  <c r="A23"/>
  <c r="F22"/>
  <c r="C22"/>
  <c r="A22"/>
  <c r="F21"/>
  <c r="E21"/>
  <c r="D21"/>
  <c r="C21"/>
  <c r="A21"/>
  <c r="F20"/>
  <c r="C20"/>
  <c r="A20"/>
  <c r="F19"/>
  <c r="C19"/>
  <c r="A19"/>
  <c r="F18"/>
  <c r="C18"/>
  <c r="A18"/>
  <c r="F17"/>
  <c r="F28" s="1"/>
  <c r="C17"/>
  <c r="A17"/>
  <c r="F13"/>
  <c r="A13"/>
  <c r="F12"/>
  <c r="A12"/>
  <c r="F11"/>
  <c r="A11"/>
  <c r="F10"/>
  <c r="A10"/>
  <c r="F9"/>
  <c r="A9"/>
  <c r="F8"/>
  <c r="A8"/>
  <c r="F7"/>
  <c r="A7"/>
  <c r="F6"/>
  <c r="F14" s="1"/>
  <c r="F29" s="1"/>
  <c r="A6"/>
  <c r="F4"/>
  <c r="F3"/>
  <c r="F2"/>
  <c r="F30" l="1"/>
  <c r="F31" s="1"/>
</calcChain>
</file>

<file path=xl/sharedStrings.xml><?xml version="1.0" encoding="utf-8"?>
<sst xmlns="http://schemas.openxmlformats.org/spreadsheetml/2006/main" count="15" uniqueCount="14">
  <si>
    <t>Ед. изм.</t>
  </si>
  <si>
    <t>ФИНАНСОВЫЙ РЕЗУЛЬТАТ 2016 ГОД</t>
  </si>
  <si>
    <t>Переходящие остатки денежных средств на начало периода (Финансовый результат 2015 год):</t>
  </si>
  <si>
    <t>Начислено денежных средств:</t>
  </si>
  <si>
    <t>Оплачено денежных средств:</t>
  </si>
  <si>
    <t>И Т О Г О:</t>
  </si>
  <si>
    <t>9. Текущий ремонт (наименование работ)</t>
  </si>
  <si>
    <t>Месяц</t>
  </si>
  <si>
    <t>Объем</t>
  </si>
  <si>
    <t>Сумма, руб.</t>
  </si>
  <si>
    <t>ФИНАНСОВЫЙ РЕЗУЛЬТАТ:</t>
  </si>
  <si>
    <t>Переходящие остатки денежных средств на конец периода (Финансовый результат 2016 год)</t>
  </si>
  <si>
    <t>Выполненные  работы (оказанные услуги) по содержанию общего имущества и текущему ремонту за 2016 год</t>
  </si>
  <si>
    <t>ИТОГО РАСХОДОВ: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</si>
</sst>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/2%20&#1054;&#1054;&#1054;%20&#1050;&#1086;&#1084;&#1092;&#1086;&#1088;&#1090;%20-%20&#1074;&#1089;&#1077;%20&#1087;&#1086;%20&#1052;&#1050;&#1044;/2016/&#1051;&#1080;&#1094;&#1077;&#1074;&#1099;&#1077;%20&#1089;&#1095;&#1077;&#1090;&#1072;/&#1044;&#1079;&#1077;&#1088;&#1078;&#1080;&#1085;&#1089;&#1082;&#1086;&#1075;&#1086;%2024&#1073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"/>
      <sheetName val="Лист1"/>
      <sheetName val="Лист2"/>
    </sheetNames>
    <sheetDataSet>
      <sheetData sheetId="0">
        <row r="11">
          <cell r="O11">
            <v>52162.350000000006</v>
          </cell>
        </row>
        <row r="12">
          <cell r="O12">
            <v>16370.66</v>
          </cell>
        </row>
        <row r="15">
          <cell r="A15" t="str">
            <v>1. Услуга по управлению (1,38 руб.с кв.м)</v>
          </cell>
          <cell r="O15">
            <v>4308.4979999999996</v>
          </cell>
        </row>
        <row r="17">
          <cell r="A17" t="str">
            <v>2. Техническое обслуживание (2,65 руб.с кв.м)</v>
          </cell>
          <cell r="O17">
            <v>8273.5650000000023</v>
          </cell>
        </row>
        <row r="22">
          <cell r="A22" t="str">
            <v>3. Услуги по начислению и сбору платежей (0,64 руб.с кв.м)</v>
          </cell>
          <cell r="O22">
            <v>1998.144</v>
          </cell>
        </row>
        <row r="23">
          <cell r="A23" t="str">
            <v>4. Санитарное содержание мест общего пользования (2,64 руб.с кв.м)</v>
          </cell>
          <cell r="O23">
            <v>8242.344000000001</v>
          </cell>
        </row>
        <row r="24">
          <cell r="A24" t="str">
            <v>5. АВР - диспетчерская служба (1,61 руб.с кв.м)</v>
          </cell>
          <cell r="O24">
            <v>5026.581000000001</v>
          </cell>
        </row>
        <row r="25">
          <cell r="A25" t="str">
            <v>6. Паспортный стол (0,20 руб.с кв.м)</v>
          </cell>
          <cell r="O25">
            <v>624.42000000000007</v>
          </cell>
        </row>
        <row r="26">
          <cell r="A26" t="str">
            <v>7. Механизированная уборка придомовой территории (1800 руб/час)</v>
          </cell>
          <cell r="O26">
            <v>5075</v>
          </cell>
        </row>
        <row r="27">
          <cell r="A27" t="str">
            <v>8. Очистка кровли</v>
          </cell>
          <cell r="O27">
            <v>3000</v>
          </cell>
        </row>
        <row r="35">
          <cell r="A35" t="str">
            <v>Ремонт канализационной трубы</v>
          </cell>
          <cell r="C35" t="str">
            <v>август</v>
          </cell>
          <cell r="F35">
            <v>2138</v>
          </cell>
        </row>
        <row r="36">
          <cell r="A36" t="str">
            <v>Планировка территории</v>
          </cell>
          <cell r="C36" t="str">
            <v>сентябрь</v>
          </cell>
          <cell r="F36">
            <v>14400</v>
          </cell>
          <cell r="N36">
            <v>0</v>
          </cell>
        </row>
        <row r="37">
          <cell r="A37" t="str">
            <v>Освещение</v>
          </cell>
          <cell r="C37" t="str">
            <v>октябрь</v>
          </cell>
          <cell r="F37">
            <v>138.88</v>
          </cell>
        </row>
        <row r="38">
          <cell r="A38" t="str">
            <v>Освещение в подъезде</v>
          </cell>
          <cell r="C38" t="str">
            <v>октябрь</v>
          </cell>
          <cell r="F38">
            <v>24.15</v>
          </cell>
        </row>
        <row r="39">
          <cell r="A39" t="str">
            <v>Прочистка спускных вентилей в подвал</v>
          </cell>
          <cell r="C39" t="str">
            <v>ноябрь</v>
          </cell>
          <cell r="D39" t="str">
            <v>шт</v>
          </cell>
          <cell r="E39">
            <v>8</v>
          </cell>
          <cell r="F39">
            <v>1669.82</v>
          </cell>
        </row>
        <row r="40">
          <cell r="A40" t="str">
            <v>Прочистка канализации (промывка)</v>
          </cell>
          <cell r="C40" t="str">
            <v>ноябрь</v>
          </cell>
          <cell r="F40">
            <v>556</v>
          </cell>
        </row>
        <row r="41">
          <cell r="A41" t="str">
            <v>Осушение подвала (насосом)</v>
          </cell>
          <cell r="C41" t="str">
            <v>ноябрь</v>
          </cell>
          <cell r="F41">
            <v>1885</v>
          </cell>
        </row>
        <row r="42">
          <cell r="A42" t="str">
            <v>Очистка кровли</v>
          </cell>
          <cell r="C42" t="str">
            <v>ноябрь</v>
          </cell>
          <cell r="F42">
            <v>450</v>
          </cell>
        </row>
        <row r="43">
          <cell r="A43" t="str">
            <v>Очистка подвала от мусора</v>
          </cell>
          <cell r="C43" t="str">
            <v>декабрь</v>
          </cell>
          <cell r="F43">
            <v>4000</v>
          </cell>
        </row>
        <row r="44">
          <cell r="A44" t="str">
            <v xml:space="preserve">Замена ламп 1п 1эт </v>
          </cell>
          <cell r="C44" t="str">
            <v>декабрь</v>
          </cell>
          <cell r="F44">
            <v>41.64</v>
          </cell>
        </row>
        <row r="45">
          <cell r="A45" t="str">
            <v>Замена ламп уличного освещения</v>
          </cell>
          <cell r="C45" t="str">
            <v>декабрь</v>
          </cell>
          <cell r="F45">
            <v>41.64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topLeftCell="A26" zoomScale="140" zoomScaleNormal="100" zoomScaleSheetLayoutView="140" workbookViewId="0">
      <selection activeCell="H30" sqref="H30"/>
    </sheetView>
  </sheetViews>
  <sheetFormatPr defaultRowHeight="15.75"/>
  <cols>
    <col min="1" max="1" width="47.28515625" style="2" customWidth="1"/>
    <col min="2" max="2" width="9.28515625" style="2" customWidth="1"/>
    <col min="3" max="3" width="10.140625" style="2" bestFit="1" customWidth="1"/>
    <col min="4" max="4" width="9.140625" style="2" bestFit="1" customWidth="1"/>
    <col min="5" max="5" width="8.140625" style="2" bestFit="1" customWidth="1"/>
    <col min="6" max="6" width="13.28515625" style="2" bestFit="1" customWidth="1"/>
    <col min="7" max="16384" width="9.140625" style="2"/>
  </cols>
  <sheetData>
    <row r="1" spans="1:6">
      <c r="A1" s="15" t="s">
        <v>1</v>
      </c>
      <c r="B1" s="15"/>
      <c r="C1" s="15"/>
      <c r="D1" s="15"/>
      <c r="E1" s="15"/>
      <c r="F1" s="15"/>
    </row>
    <row r="2" spans="1:6" ht="36" customHeight="1">
      <c r="A2" s="9" t="s">
        <v>2</v>
      </c>
      <c r="B2" s="9"/>
      <c r="C2" s="9"/>
      <c r="D2" s="9"/>
      <c r="E2" s="9"/>
      <c r="F2" s="3">
        <f>'[1]2016 год'!N36</f>
        <v>0</v>
      </c>
    </row>
    <row r="3" spans="1:6">
      <c r="A3" s="9" t="s">
        <v>3</v>
      </c>
      <c r="B3" s="9"/>
      <c r="C3" s="9"/>
      <c r="D3" s="9"/>
      <c r="E3" s="9"/>
      <c r="F3" s="3">
        <f>'[1]2016 год'!O11</f>
        <v>52162.350000000006</v>
      </c>
    </row>
    <row r="4" spans="1:6" s="1" customFormat="1">
      <c r="A4" s="9" t="s">
        <v>4</v>
      </c>
      <c r="B4" s="9"/>
      <c r="C4" s="9"/>
      <c r="D4" s="9"/>
      <c r="E4" s="9"/>
      <c r="F4" s="3">
        <f>'[1]2016 год'!O12</f>
        <v>16370.66</v>
      </c>
    </row>
    <row r="5" spans="1:6" s="1" customFormat="1" ht="35.25" customHeight="1">
      <c r="A5" s="16" t="s">
        <v>12</v>
      </c>
      <c r="B5" s="16"/>
      <c r="C5" s="16"/>
      <c r="D5" s="16"/>
      <c r="E5" s="16"/>
      <c r="F5" s="16"/>
    </row>
    <row r="6" spans="1:6">
      <c r="A6" s="9" t="str">
        <f>'[1]2016 год'!A15:B15</f>
        <v>1. Услуга по управлению (1,38 руб.с кв.м)</v>
      </c>
      <c r="B6" s="9"/>
      <c r="C6" s="9"/>
      <c r="D6" s="9"/>
      <c r="E6" s="9"/>
      <c r="F6" s="3">
        <f>'[1]2016 год'!O15</f>
        <v>4308.4979999999996</v>
      </c>
    </row>
    <row r="7" spans="1:6" ht="15.75" customHeight="1">
      <c r="A7" s="9" t="str">
        <f>'[1]2016 год'!A17:B17</f>
        <v>2. Техническое обслуживание (2,65 руб.с кв.м)</v>
      </c>
      <c r="B7" s="9"/>
      <c r="C7" s="9"/>
      <c r="D7" s="9"/>
      <c r="E7" s="9"/>
      <c r="F7" s="3">
        <f>'[1]2016 год'!O17</f>
        <v>8273.5650000000023</v>
      </c>
    </row>
    <row r="8" spans="1:6">
      <c r="A8" s="9" t="str">
        <f>'[1]2016 год'!A22:B22</f>
        <v>3. Услуги по начислению и сбору платежей (0,64 руб.с кв.м)</v>
      </c>
      <c r="B8" s="9"/>
      <c r="C8" s="9"/>
      <c r="D8" s="9"/>
      <c r="E8" s="9"/>
      <c r="F8" s="3">
        <f>'[1]2016 год'!O22</f>
        <v>1998.144</v>
      </c>
    </row>
    <row r="9" spans="1:6" ht="15.75" customHeight="1">
      <c r="A9" s="9" t="str">
        <f>'[1]2016 год'!A23:B23</f>
        <v>4. Санитарное содержание мест общего пользования (2,64 руб.с кв.м)</v>
      </c>
      <c r="B9" s="9"/>
      <c r="C9" s="9"/>
      <c r="D9" s="9"/>
      <c r="E9" s="9"/>
      <c r="F9" s="3">
        <f>'[1]2016 год'!O23</f>
        <v>8242.344000000001</v>
      </c>
    </row>
    <row r="10" spans="1:6" ht="15.75" customHeight="1">
      <c r="A10" s="9" t="str">
        <f>'[1]2016 год'!A24:B24</f>
        <v>5. АВР - диспетчерская служба (1,61 руб.с кв.м)</v>
      </c>
      <c r="B10" s="9"/>
      <c r="C10" s="9"/>
      <c r="D10" s="9"/>
      <c r="E10" s="9"/>
      <c r="F10" s="3">
        <f>'[1]2016 год'!O24</f>
        <v>5026.581000000001</v>
      </c>
    </row>
    <row r="11" spans="1:6">
      <c r="A11" s="9" t="str">
        <f>'[1]2016 год'!A25:B25</f>
        <v>6. Паспортный стол (0,20 руб.с кв.м)</v>
      </c>
      <c r="B11" s="9"/>
      <c r="C11" s="9"/>
      <c r="D11" s="9"/>
      <c r="E11" s="9"/>
      <c r="F11" s="3">
        <f>'[1]2016 год'!O25</f>
        <v>624.42000000000007</v>
      </c>
    </row>
    <row r="12" spans="1:6" ht="15.75" customHeight="1">
      <c r="A12" s="9" t="str">
        <f>'[1]2016 год'!A26:B26</f>
        <v>7. Механизированная уборка придомовой территории (1800 руб/час)</v>
      </c>
      <c r="B12" s="9"/>
      <c r="C12" s="9"/>
      <c r="D12" s="9"/>
      <c r="E12" s="9"/>
      <c r="F12" s="3">
        <f>'[1]2016 год'!O26</f>
        <v>5075</v>
      </c>
    </row>
    <row r="13" spans="1:6">
      <c r="A13" s="9" t="str">
        <f>'[1]2016 год'!A27:B27</f>
        <v>8. Очистка кровли</v>
      </c>
      <c r="B13" s="9"/>
      <c r="C13" s="9"/>
      <c r="D13" s="9"/>
      <c r="E13" s="9"/>
      <c r="F13" s="3">
        <f>'[1]2016 год'!O27</f>
        <v>3000</v>
      </c>
    </row>
    <row r="14" spans="1:6">
      <c r="A14" s="12" t="s">
        <v>5</v>
      </c>
      <c r="B14" s="12"/>
      <c r="C14" s="12"/>
      <c r="D14" s="12"/>
      <c r="E14" s="12"/>
      <c r="F14" s="4">
        <f>SUM(F6:F13)</f>
        <v>36548.552000000003</v>
      </c>
    </row>
    <row r="15" spans="1:6">
      <c r="A15" s="6"/>
      <c r="B15" s="7"/>
      <c r="C15" s="7"/>
      <c r="D15" s="7"/>
      <c r="E15" s="7"/>
      <c r="F15" s="8"/>
    </row>
    <row r="16" spans="1:6">
      <c r="A16" s="13" t="s">
        <v>6</v>
      </c>
      <c r="B16" s="14"/>
      <c r="C16" s="3" t="s">
        <v>7</v>
      </c>
      <c r="D16" s="3" t="s">
        <v>0</v>
      </c>
      <c r="E16" s="4" t="s">
        <v>8</v>
      </c>
      <c r="F16" s="4" t="s">
        <v>9</v>
      </c>
    </row>
    <row r="17" spans="1:6">
      <c r="A17" s="10" t="str">
        <f>'[1]2016 год'!A35:B35</f>
        <v>Ремонт канализационной трубы</v>
      </c>
      <c r="B17" s="11"/>
      <c r="C17" s="5" t="str">
        <f>'[1]2016 год'!C35</f>
        <v>август</v>
      </c>
      <c r="D17" s="5"/>
      <c r="E17" s="5"/>
      <c r="F17" s="3">
        <f>'[1]2016 год'!F35</f>
        <v>2138</v>
      </c>
    </row>
    <row r="18" spans="1:6">
      <c r="A18" s="10" t="str">
        <f>'[1]2016 год'!A36:B36</f>
        <v>Планировка территории</v>
      </c>
      <c r="B18" s="11"/>
      <c r="C18" s="5" t="str">
        <f>'[1]2016 год'!C36</f>
        <v>сентябрь</v>
      </c>
      <c r="D18" s="5"/>
      <c r="E18" s="5"/>
      <c r="F18" s="3">
        <f>'[1]2016 год'!F36</f>
        <v>14400</v>
      </c>
    </row>
    <row r="19" spans="1:6" ht="15.75" customHeight="1">
      <c r="A19" s="10" t="str">
        <f>'[1]2016 год'!A37:B37</f>
        <v>Освещение</v>
      </c>
      <c r="B19" s="11"/>
      <c r="C19" s="5" t="str">
        <f>'[1]2016 год'!C37</f>
        <v>октябрь</v>
      </c>
      <c r="D19" s="5"/>
      <c r="E19" s="5"/>
      <c r="F19" s="3">
        <f>'[1]2016 год'!F37</f>
        <v>138.88</v>
      </c>
    </row>
    <row r="20" spans="1:6" ht="15.75" customHeight="1">
      <c r="A20" s="10" t="str">
        <f>'[1]2016 год'!A38:B38</f>
        <v>Освещение в подъезде</v>
      </c>
      <c r="B20" s="11"/>
      <c r="C20" s="5" t="str">
        <f>'[1]2016 год'!C38</f>
        <v>октябрь</v>
      </c>
      <c r="D20" s="5"/>
      <c r="E20" s="5"/>
      <c r="F20" s="3">
        <f>'[1]2016 год'!F38</f>
        <v>24.15</v>
      </c>
    </row>
    <row r="21" spans="1:6">
      <c r="A21" s="10" t="str">
        <f>'[1]2016 год'!A39:B39</f>
        <v>Прочистка спускных вентилей в подвал</v>
      </c>
      <c r="B21" s="11"/>
      <c r="C21" s="5" t="str">
        <f>'[1]2016 год'!C39</f>
        <v>ноябрь</v>
      </c>
      <c r="D21" s="5" t="str">
        <f>'[1]2016 год'!D39</f>
        <v>шт</v>
      </c>
      <c r="E21" s="5">
        <f>'[1]2016 год'!E39</f>
        <v>8</v>
      </c>
      <c r="F21" s="3">
        <f>'[1]2016 год'!F39</f>
        <v>1669.82</v>
      </c>
    </row>
    <row r="22" spans="1:6">
      <c r="A22" s="10" t="str">
        <f>'[1]2016 год'!A40:B40</f>
        <v>Прочистка канализации (промывка)</v>
      </c>
      <c r="B22" s="11"/>
      <c r="C22" s="5" t="str">
        <f>'[1]2016 год'!C40</f>
        <v>ноябрь</v>
      </c>
      <c r="D22" s="5"/>
      <c r="E22" s="5"/>
      <c r="F22" s="3">
        <f>'[1]2016 год'!F40</f>
        <v>556</v>
      </c>
    </row>
    <row r="23" spans="1:6">
      <c r="A23" s="10" t="str">
        <f>'[1]2016 год'!A41:B41</f>
        <v>Осушение подвала (насосом)</v>
      </c>
      <c r="B23" s="11"/>
      <c r="C23" s="5" t="str">
        <f>'[1]2016 год'!C41</f>
        <v>ноябрь</v>
      </c>
      <c r="D23" s="5"/>
      <c r="E23" s="5"/>
      <c r="F23" s="3">
        <f>'[1]2016 год'!F41</f>
        <v>1885</v>
      </c>
    </row>
    <row r="24" spans="1:6">
      <c r="A24" s="10" t="str">
        <f>'[1]2016 год'!A42:B42</f>
        <v>Очистка кровли</v>
      </c>
      <c r="B24" s="11"/>
      <c r="C24" s="5" t="str">
        <f>'[1]2016 год'!C42</f>
        <v>ноябрь</v>
      </c>
      <c r="D24" s="5"/>
      <c r="E24" s="5"/>
      <c r="F24" s="3">
        <f>'[1]2016 год'!F42</f>
        <v>450</v>
      </c>
    </row>
    <row r="25" spans="1:6">
      <c r="A25" s="10" t="str">
        <f>'[1]2016 год'!A43:B43</f>
        <v>Очистка подвала от мусора</v>
      </c>
      <c r="B25" s="11"/>
      <c r="C25" s="5" t="str">
        <f>'[1]2016 год'!C43</f>
        <v>декабрь</v>
      </c>
      <c r="D25" s="5"/>
      <c r="E25" s="5"/>
      <c r="F25" s="3">
        <f>'[1]2016 год'!F43</f>
        <v>4000</v>
      </c>
    </row>
    <row r="26" spans="1:6">
      <c r="A26" s="10" t="str">
        <f>'[1]2016 год'!A44:B44</f>
        <v xml:space="preserve">Замена ламп 1п 1эт </v>
      </c>
      <c r="B26" s="11"/>
      <c r="C26" s="5" t="str">
        <f>'[1]2016 год'!C44</f>
        <v>декабрь</v>
      </c>
      <c r="D26" s="5"/>
      <c r="E26" s="5"/>
      <c r="F26" s="3">
        <f>'[1]2016 год'!F44</f>
        <v>41.64</v>
      </c>
    </row>
    <row r="27" spans="1:6">
      <c r="A27" s="10" t="str">
        <f>'[1]2016 год'!A45:B45</f>
        <v>Замена ламп уличного освещения</v>
      </c>
      <c r="B27" s="11"/>
      <c r="C27" s="5" t="str">
        <f>'[1]2016 год'!C45</f>
        <v>декабрь</v>
      </c>
      <c r="D27" s="5"/>
      <c r="E27" s="5"/>
      <c r="F27" s="3">
        <f>'[1]2016 год'!F45</f>
        <v>41.64</v>
      </c>
    </row>
    <row r="28" spans="1:6">
      <c r="A28" s="6" t="s">
        <v>5</v>
      </c>
      <c r="B28" s="7"/>
      <c r="C28" s="7"/>
      <c r="D28" s="7"/>
      <c r="E28" s="8"/>
      <c r="F28" s="4">
        <f>SUM(F17:F27)</f>
        <v>25345.13</v>
      </c>
    </row>
    <row r="29" spans="1:6">
      <c r="A29" s="6" t="s">
        <v>13</v>
      </c>
      <c r="B29" s="7"/>
      <c r="C29" s="7"/>
      <c r="D29" s="7"/>
      <c r="E29" s="8"/>
      <c r="F29" s="3">
        <f>F14+F28</f>
        <v>61893.682000000001</v>
      </c>
    </row>
    <row r="30" spans="1:6">
      <c r="A30" s="6" t="s">
        <v>10</v>
      </c>
      <c r="B30" s="7"/>
      <c r="C30" s="7"/>
      <c r="D30" s="7"/>
      <c r="E30" s="8"/>
      <c r="F30" s="3">
        <f>F4-F29</f>
        <v>-45523.021999999997</v>
      </c>
    </row>
    <row r="31" spans="1:6" ht="40.5" customHeight="1">
      <c r="A31" s="9" t="s">
        <v>11</v>
      </c>
      <c r="B31" s="9"/>
      <c r="C31" s="9"/>
      <c r="D31" s="9"/>
      <c r="E31" s="9"/>
      <c r="F31" s="3">
        <f>F2+F30</f>
        <v>-45523.021999999997</v>
      </c>
    </row>
  </sheetData>
  <mergeCells count="31">
    <mergeCell ref="A7:E7"/>
    <mergeCell ref="A5:F5"/>
    <mergeCell ref="A6:E6"/>
    <mergeCell ref="A15:F15"/>
    <mergeCell ref="A1:F1"/>
    <mergeCell ref="A2:E2"/>
    <mergeCell ref="A3:E3"/>
    <mergeCell ref="A4:E4"/>
    <mergeCell ref="A8:E8"/>
    <mergeCell ref="A9:E9"/>
    <mergeCell ref="A10:E10"/>
    <mergeCell ref="A11:E11"/>
    <mergeCell ref="A12:E12"/>
    <mergeCell ref="A13:E13"/>
    <mergeCell ref="A14:E14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E28"/>
    <mergeCell ref="A29:E29"/>
    <mergeCell ref="A30:E30"/>
    <mergeCell ref="A31:E31"/>
  </mergeCells>
  <pageMargins left="0.70866141732283472" right="0.70866141732283472" top="0.31496062992125984" bottom="0.31496062992125984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2017-05-17T09:38:57Z</dcterms:modified>
</cp:coreProperties>
</file>